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05" windowWidth="18900" windowHeight="7335"/>
  </bookViews>
  <sheets>
    <sheet name="Tabelle1" sheetId="1" r:id="rId1"/>
    <sheet name="Tabelle2" sheetId="2" r:id="rId2"/>
    <sheet name="Tabelle3" sheetId="3" r:id="rId3"/>
  </sheets>
  <calcPr calcId="145621" concurrentCalc="0"/>
</workbook>
</file>

<file path=xl/calcChain.xml><?xml version="1.0" encoding="utf-8"?>
<calcChain xmlns="http://schemas.openxmlformats.org/spreadsheetml/2006/main">
  <c r="C7" i="1" l="1"/>
  <c r="G7" i="1"/>
  <c r="C6" i="1"/>
  <c r="G6" i="1"/>
  <c r="G5" i="1"/>
  <c r="G8" i="1"/>
  <c r="B9" i="1"/>
  <c r="I6" i="1"/>
  <c r="K6" i="1"/>
  <c r="I7" i="1"/>
  <c r="I8" i="1"/>
  <c r="K8" i="1"/>
  <c r="I5" i="1"/>
  <c r="K7" i="1"/>
  <c r="K5" i="1"/>
  <c r="K9" i="1"/>
  <c r="G11" i="1"/>
  <c r="G9" i="1"/>
  <c r="E11" i="1"/>
  <c r="I11" i="1"/>
</calcChain>
</file>

<file path=xl/sharedStrings.xml><?xml version="1.0" encoding="utf-8"?>
<sst xmlns="http://schemas.openxmlformats.org/spreadsheetml/2006/main" count="20" uniqueCount="19">
  <si>
    <t>Massage</t>
  </si>
  <si>
    <t>KG</t>
  </si>
  <si>
    <t>MT</t>
  </si>
  <si>
    <t>Lymphdrainage</t>
  </si>
  <si>
    <t>Summe</t>
  </si>
  <si>
    <t>GKV Preise*</t>
  </si>
  <si>
    <t>** 1,55 fache zum aktuellen (!) AOK Preis</t>
  </si>
  <si>
    <t>GKV Anteil</t>
  </si>
  <si>
    <t>PKV Anteil</t>
  </si>
  <si>
    <t>Umsatzanteil pro h***</t>
  </si>
  <si>
    <t>Durchschnittlicher Umsatz pro Stunde****</t>
  </si>
  <si>
    <t>+</t>
  </si>
  <si>
    <t>=</t>
  </si>
  <si>
    <t>*Preise der AOK BaWü 28.1.19</t>
  </si>
  <si>
    <t>Behandlungs-länge in Min.</t>
  </si>
  <si>
    <t>Privat-preise**</t>
  </si>
  <si>
    <t>*** Bereichnung: Anteil an der Menge der verschiedenen Leistungen (10%) * Preis (13,29,-)* Menge pro Stunde (3 x á 20 Min.) * Anteil zur Verteilung GKV zu PKV (90%)  (Werte für Massage GKV)</t>
  </si>
  <si>
    <t>**** berechnet werden hier nur die Stunden mit direktem Umsatz. Die "Nicht-Umsatzstunden" werden rausgerechnet (siehe 2.)</t>
  </si>
  <si>
    <t>Behandlungslänge bei Massage,KG &amp;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</si>
</sst>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right"/>
    </xf>
    <xf numFmtId="9" fontId="2" fillId="0" borderId="0" xfId="0" applyNumberFormat="1" applyFont="1"/>
    <xf numFmtId="0" fontId="2" fillId="0" borderId="0" xfId="0" applyFont="1"/>
    <xf numFmtId="9" fontId="2" fillId="0" borderId="0" xfId="2" applyFont="1"/>
    <xf numFmtId="164" fontId="2" fillId="0" borderId="0" xfId="1" applyNumberFormat="1" applyFont="1" applyAlignment="1">
      <alignment horizontal="center"/>
    </xf>
    <xf numFmtId="44" fontId="2" fillId="0" borderId="0" xfId="1" applyFont="1"/>
    <xf numFmtId="9" fontId="2" fillId="0" borderId="0" xfId="1" applyNumberFormat="1" applyFont="1" applyAlignment="1">
      <alignment horizontal="center"/>
    </xf>
    <xf numFmtId="44" fontId="2" fillId="0" borderId="0" xfId="1" applyFont="1" applyAlignment="1">
      <alignment horizontal="center"/>
    </xf>
    <xf numFmtId="44" fontId="3" fillId="0" borderId="0" xfId="0" applyNumberFormat="1" applyFont="1"/>
    <xf numFmtId="44" fontId="3" fillId="0" borderId="0" xfId="0" applyNumberFormat="1" applyFont="1" applyAlignment="1">
      <alignment horizontal="center" vertical="center"/>
    </xf>
    <xf numFmtId="44" fontId="3" fillId="0" borderId="0" xfId="0" applyNumberFormat="1" applyFont="1" applyBorder="1"/>
    <xf numFmtId="9" fontId="4" fillId="0" borderId="0" xfId="2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9" fontId="2" fillId="3" borderId="0" xfId="2" applyFont="1" applyFill="1" applyAlignment="1">
      <alignment horizontal="center" vertical="center" wrapText="1"/>
    </xf>
    <xf numFmtId="0" fontId="2" fillId="4" borderId="0" xfId="0" applyFont="1" applyFill="1" applyAlignment="1">
      <alignment horizontal="right"/>
    </xf>
    <xf numFmtId="9" fontId="2" fillId="4" borderId="0" xfId="2" applyFont="1" applyFill="1"/>
    <xf numFmtId="164" fontId="2" fillId="4" borderId="0" xfId="1" applyNumberFormat="1" applyFont="1" applyFill="1" applyAlignment="1">
      <alignment horizontal="center"/>
    </xf>
    <xf numFmtId="44" fontId="2" fillId="4" borderId="0" xfId="1" applyFont="1" applyFill="1"/>
    <xf numFmtId="9" fontId="2" fillId="4" borderId="0" xfId="1" applyNumberFormat="1" applyFont="1" applyFill="1" applyAlignment="1">
      <alignment horizontal="center"/>
    </xf>
    <xf numFmtId="44" fontId="2" fillId="4" borderId="0" xfId="1" applyFont="1" applyFill="1" applyAlignment="1">
      <alignment horizontal="center"/>
    </xf>
    <xf numFmtId="9" fontId="2" fillId="4" borderId="0" xfId="0" applyNumberFormat="1" applyFont="1" applyFill="1"/>
    <xf numFmtId="0" fontId="3" fillId="2" borderId="0" xfId="0" applyFont="1" applyFill="1" applyAlignment="1">
      <alignment horizontal="right"/>
    </xf>
    <xf numFmtId="9" fontId="3" fillId="2" borderId="0" xfId="2" applyFont="1" applyFill="1"/>
    <xf numFmtId="0" fontId="3" fillId="2" borderId="0" xfId="0" applyFont="1" applyFill="1"/>
    <xf numFmtId="44" fontId="3" fillId="2" borderId="0" xfId="1" applyFont="1" applyFill="1"/>
    <xf numFmtId="9" fontId="2" fillId="2" borderId="0" xfId="2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44" fontId="3" fillId="2" borderId="0" xfId="0" applyNumberFormat="1" applyFont="1" applyFill="1"/>
    <xf numFmtId="44" fontId="3" fillId="2" borderId="0" xfId="0" applyNumberFormat="1" applyFont="1" applyFill="1" applyAlignment="1">
      <alignment horizontal="center" vertical="center"/>
    </xf>
    <xf numFmtId="44" fontId="3" fillId="2" borderId="1" xfId="0" applyNumberFormat="1" applyFont="1" applyFill="1" applyBorder="1"/>
    <xf numFmtId="0" fontId="2" fillId="5" borderId="0" xfId="0" applyFont="1" applyFill="1" applyAlignment="1">
      <alignment horizontal="center"/>
    </xf>
    <xf numFmtId="9" fontId="4" fillId="0" borderId="0" xfId="2" applyFont="1" applyAlignment="1">
      <alignment horizontal="left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showGridLines="0" tabSelected="1" workbookViewId="0">
      <selection activeCell="E17" sqref="E17"/>
    </sheetView>
  </sheetViews>
  <sheetFormatPr baseColWidth="10" defaultColWidth="10.85546875" defaultRowHeight="14.25" x14ac:dyDescent="0.2"/>
  <cols>
    <col min="1" max="1" width="17.42578125" style="1" customWidth="1"/>
    <col min="2" max="2" width="10.85546875" style="4"/>
    <col min="3" max="3" width="12.140625" style="3" customWidth="1"/>
    <col min="4" max="5" width="13.42578125" style="3" customWidth="1"/>
    <col min="6" max="6" width="2.28515625" style="3" customWidth="1"/>
    <col min="7" max="7" width="13.42578125" style="3" customWidth="1"/>
    <col min="8" max="8" width="2.42578125" style="3" customWidth="1"/>
    <col min="9" max="9" width="12.140625" style="3" customWidth="1"/>
    <col min="10" max="10" width="10.85546875" style="3"/>
    <col min="11" max="11" width="12.140625" style="3" customWidth="1"/>
    <col min="12" max="16384" width="10.85546875" style="3"/>
  </cols>
  <sheetData>
    <row r="2" spans="1:11" x14ac:dyDescent="0.2">
      <c r="C2" s="1" t="s">
        <v>18</v>
      </c>
      <c r="D2" s="34">
        <v>20</v>
      </c>
    </row>
    <row r="4" spans="1:11" s="14" customFormat="1" ht="27.6" customHeight="1" x14ac:dyDescent="0.25">
      <c r="A4" s="15"/>
      <c r="B4" s="16"/>
      <c r="C4" s="15" t="s">
        <v>14</v>
      </c>
      <c r="D4" s="15" t="s">
        <v>5</v>
      </c>
      <c r="E4" s="15" t="s">
        <v>7</v>
      </c>
      <c r="F4" s="15"/>
      <c r="G4" s="15" t="s">
        <v>9</v>
      </c>
      <c r="H4" s="15"/>
      <c r="I4" s="15" t="s">
        <v>15</v>
      </c>
      <c r="J4" s="15" t="s">
        <v>8</v>
      </c>
      <c r="K4" s="15" t="s">
        <v>9</v>
      </c>
    </row>
    <row r="5" spans="1:11" x14ac:dyDescent="0.2">
      <c r="A5" s="17" t="s">
        <v>0</v>
      </c>
      <c r="B5" s="18">
        <v>0.1</v>
      </c>
      <c r="C5" s="19">
        <v>20</v>
      </c>
      <c r="D5" s="20">
        <v>13.29</v>
      </c>
      <c r="E5" s="21">
        <v>0.9</v>
      </c>
      <c r="F5" s="21"/>
      <c r="G5" s="22">
        <f>60/C5*D5*B5*E5</f>
        <v>3.5883000000000003</v>
      </c>
      <c r="H5" s="22"/>
      <c r="I5" s="20">
        <f>D5*1.55</f>
        <v>20.599499999999999</v>
      </c>
      <c r="J5" s="23">
        <v>0.1</v>
      </c>
      <c r="K5" s="22">
        <f>60/C5*B5*I5*J5</f>
        <v>0.61798500000000012</v>
      </c>
    </row>
    <row r="6" spans="1:11" x14ac:dyDescent="0.2">
      <c r="A6" s="1" t="s">
        <v>1</v>
      </c>
      <c r="B6" s="4">
        <v>0.35</v>
      </c>
      <c r="C6" s="5">
        <f>D2</f>
        <v>20</v>
      </c>
      <c r="D6" s="6">
        <v>19.329999999999998</v>
      </c>
      <c r="E6" s="7">
        <v>0.9</v>
      </c>
      <c r="F6" s="7"/>
      <c r="G6" s="8">
        <f t="shared" ref="G6:G8" si="0">60/C6*D6*B6*E6</f>
        <v>18.266849999999998</v>
      </c>
      <c r="H6" s="8"/>
      <c r="I6" s="6">
        <f>D6*1.55</f>
        <v>29.961499999999997</v>
      </c>
      <c r="J6" s="2">
        <v>0.1</v>
      </c>
      <c r="K6" s="8">
        <f t="shared" ref="K6:K8" si="1">60/C6*B6*I6*J6</f>
        <v>3.1459574999999993</v>
      </c>
    </row>
    <row r="7" spans="1:11" x14ac:dyDescent="0.2">
      <c r="A7" s="17" t="s">
        <v>2</v>
      </c>
      <c r="B7" s="18">
        <v>0.4</v>
      </c>
      <c r="C7" s="19">
        <f>D2</f>
        <v>20</v>
      </c>
      <c r="D7" s="20">
        <v>22.55</v>
      </c>
      <c r="E7" s="21">
        <v>0.9</v>
      </c>
      <c r="F7" s="21"/>
      <c r="G7" s="22">
        <f t="shared" si="0"/>
        <v>24.354000000000003</v>
      </c>
      <c r="H7" s="22"/>
      <c r="I7" s="20">
        <f>D7*1.55</f>
        <v>34.952500000000001</v>
      </c>
      <c r="J7" s="23">
        <v>0.1</v>
      </c>
      <c r="K7" s="22">
        <f t="shared" si="1"/>
        <v>4.194300000000001</v>
      </c>
    </row>
    <row r="8" spans="1:11" x14ac:dyDescent="0.2">
      <c r="A8" s="1" t="s">
        <v>3</v>
      </c>
      <c r="B8" s="4">
        <v>0.15</v>
      </c>
      <c r="C8" s="5">
        <v>45</v>
      </c>
      <c r="D8" s="6">
        <v>34.200000000000003</v>
      </c>
      <c r="E8" s="7">
        <v>0.9</v>
      </c>
      <c r="F8" s="7"/>
      <c r="G8" s="8">
        <f t="shared" si="0"/>
        <v>6.1559999999999997</v>
      </c>
      <c r="H8" s="8"/>
      <c r="I8" s="6">
        <f>D8*1.55</f>
        <v>53.010000000000005</v>
      </c>
      <c r="J8" s="2">
        <v>0.1</v>
      </c>
      <c r="K8" s="8">
        <f t="shared" si="1"/>
        <v>1.0602</v>
      </c>
    </row>
    <row r="9" spans="1:11" ht="15" x14ac:dyDescent="0.25">
      <c r="A9" s="24" t="s">
        <v>4</v>
      </c>
      <c r="B9" s="25">
        <f>SUM(B5:B8)</f>
        <v>1</v>
      </c>
      <c r="C9" s="26"/>
      <c r="D9" s="26"/>
      <c r="E9" s="26"/>
      <c r="F9" s="26"/>
      <c r="G9" s="27">
        <f>SUM(G5:G8)</f>
        <v>52.36515</v>
      </c>
      <c r="H9" s="27"/>
      <c r="I9" s="26"/>
      <c r="J9" s="26"/>
      <c r="K9" s="27">
        <f>SUM(K5:K8)</f>
        <v>9.0184425000000008</v>
      </c>
    </row>
    <row r="11" spans="1:11" ht="15.75" thickBot="1" x14ac:dyDescent="0.3">
      <c r="A11" s="3"/>
      <c r="B11" s="28"/>
      <c r="C11" s="29"/>
      <c r="D11" s="30" t="s">
        <v>10</v>
      </c>
      <c r="E11" s="31">
        <f>G9</f>
        <v>52.36515</v>
      </c>
      <c r="F11" s="32" t="s">
        <v>11</v>
      </c>
      <c r="G11" s="31">
        <f>K9</f>
        <v>9.0184425000000008</v>
      </c>
      <c r="H11" s="32" t="s">
        <v>12</v>
      </c>
      <c r="I11" s="33">
        <f>E11+G11</f>
        <v>61.383592499999999</v>
      </c>
    </row>
    <row r="12" spans="1:11" ht="15.75" thickTop="1" x14ac:dyDescent="0.25">
      <c r="A12" s="3"/>
      <c r="E12" s="9"/>
      <c r="F12" s="10"/>
      <c r="G12" s="9"/>
      <c r="H12" s="10"/>
      <c r="I12" s="11"/>
    </row>
    <row r="13" spans="1:11" x14ac:dyDescent="0.2">
      <c r="B13" s="12" t="s">
        <v>13</v>
      </c>
      <c r="C13" s="13"/>
    </row>
    <row r="14" spans="1:11" x14ac:dyDescent="0.2">
      <c r="B14" s="12" t="s">
        <v>6</v>
      </c>
      <c r="C14" s="13"/>
    </row>
    <row r="15" spans="1:11" ht="27" customHeight="1" x14ac:dyDescent="0.2">
      <c r="B15" s="35" t="s">
        <v>16</v>
      </c>
      <c r="C15" s="35"/>
      <c r="D15" s="35"/>
      <c r="E15" s="35"/>
      <c r="F15" s="35"/>
      <c r="G15" s="35"/>
      <c r="H15" s="35"/>
      <c r="I15" s="35"/>
    </row>
    <row r="16" spans="1:11" x14ac:dyDescent="0.2">
      <c r="B16" s="12" t="s">
        <v>17</v>
      </c>
      <c r="C16" s="13"/>
    </row>
  </sheetData>
  <mergeCells count="1">
    <mergeCell ref="B15:I1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MathiasG</dc:creator>
  <cp:lastModifiedBy>Heritsch, Steffen (Optica)</cp:lastModifiedBy>
  <dcterms:created xsi:type="dcterms:W3CDTF">2019-01-28T10:48:41Z</dcterms:created>
  <dcterms:modified xsi:type="dcterms:W3CDTF">2019-03-04T16:37:52Z</dcterms:modified>
</cp:coreProperties>
</file>